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codeName="ThisWorkbook" defaultThemeVersion="166925"/>
  <mc:AlternateContent xmlns:mc="http://schemas.openxmlformats.org/markup-compatibility/2006">
    <mc:Choice Requires="x15">
      <x15ac:absPath xmlns:x15ac="http://schemas.microsoft.com/office/spreadsheetml/2010/11/ac" url="https://omneagency-my.sharepoint.com/personal/emma_halewood_omne_agency/Documents/UFS/OPERATOR MARKETING/QSR/22375 QSR WEBSITE HUB/DISH PROFIT CALCULATOR/"/>
    </mc:Choice>
  </mc:AlternateContent>
  <xr:revisionPtr revIDLastSave="2" documentId="13_ncr:1_{255C3000-63EC-4CB2-A32E-8E9111B94F9A}" xr6:coauthVersionLast="47" xr6:coauthVersionMax="47" xr10:uidLastSave="{377C53B1-BC90-6641-A1A4-27A46075082C}"/>
  <bookViews>
    <workbookView xWindow="0" yWindow="500" windowWidth="25180" windowHeight="15980" xr2:uid="{00000000-000D-0000-FFFF-FFFF00000000}"/>
  </bookViews>
  <sheets>
    <sheet name="STEP 1 - Ingredients List" sheetId="1" r:id="rId1"/>
    <sheet name="STEP 2 - Calculator"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2" l="1"/>
  <c r="E35" i="2"/>
  <c r="E34" i="2"/>
  <c r="E33" i="2"/>
  <c r="E32" i="2"/>
  <c r="E31" i="2"/>
  <c r="E30" i="2"/>
  <c r="E29" i="2"/>
  <c r="E28" i="2"/>
  <c r="E27" i="2"/>
  <c r="C36" i="2"/>
  <c r="C35" i="2"/>
  <c r="C34" i="2"/>
  <c r="C33" i="2"/>
  <c r="C32" i="2"/>
  <c r="C31" i="2"/>
  <c r="C30" i="2"/>
  <c r="C29" i="2"/>
  <c r="C28" i="2"/>
  <c r="C27" i="2"/>
  <c r="E21" i="2"/>
  <c r="E19" i="2"/>
  <c r="E20" i="2"/>
  <c r="E18" i="2"/>
  <c r="E17" i="2"/>
  <c r="E16" i="2"/>
  <c r="E15" i="2"/>
  <c r="E14" i="2"/>
  <c r="E13" i="2"/>
  <c r="E12" i="2"/>
  <c r="C21" i="2"/>
  <c r="C20" i="2"/>
  <c r="C19" i="2"/>
  <c r="C18" i="2"/>
  <c r="C17" i="2"/>
  <c r="C16" i="2"/>
  <c r="C15" i="2"/>
  <c r="C14" i="2"/>
  <c r="C13" i="2"/>
  <c r="C12" i="2"/>
  <c r="E44" i="2" l="1"/>
  <c r="E45" i="2" s="1"/>
  <c r="E37" i="2" l="1"/>
  <c r="E22" i="2"/>
  <c r="E48" i="2" l="1"/>
  <c r="E49" i="2" s="1"/>
  <c r="E51" i="2"/>
  <c r="E53" i="2" s="1"/>
  <c r="E52" i="2" l="1"/>
  <c r="E50" i="2"/>
</calcChain>
</file>

<file path=xl/sharedStrings.xml><?xml version="1.0" encoding="utf-8"?>
<sst xmlns="http://schemas.openxmlformats.org/spreadsheetml/2006/main" count="65" uniqueCount="40">
  <si>
    <t>Product Name</t>
  </si>
  <si>
    <t>£ Cost (per 1 unit)</t>
  </si>
  <si>
    <t>Unit of Measurements (Lb/Pt OR Kg/Lt)</t>
  </si>
  <si>
    <t>Bun</t>
  </si>
  <si>
    <t>Kg/Lt</t>
  </si>
  <si>
    <t>Lb/Pt</t>
  </si>
  <si>
    <t>Beef Patty</t>
  </si>
  <si>
    <t>onion</t>
  </si>
  <si>
    <t>tomato</t>
  </si>
  <si>
    <t>tomato ketchup</t>
  </si>
  <si>
    <t>cheese</t>
  </si>
  <si>
    <t>Dish Name:</t>
  </si>
  <si>
    <t>Beef Burger</t>
  </si>
  <si>
    <t>Sale Price:</t>
  </si>
  <si>
    <t>PRIMARY INGREDIENTS</t>
  </si>
  <si>
    <t>Unit</t>
  </si>
  <si>
    <t>Qty</t>
  </si>
  <si>
    <t>Total Cost</t>
  </si>
  <si>
    <t>TOTAL</t>
  </si>
  <si>
    <t>SECONDARY INGREDIENTS</t>
  </si>
  <si>
    <t>Utility &amp; Prep. Cost</t>
  </si>
  <si>
    <t>Name</t>
  </si>
  <si>
    <t>Rate</t>
  </si>
  <si>
    <t>Cost</t>
  </si>
  <si>
    <t>Preparation</t>
  </si>
  <si>
    <t>£</t>
  </si>
  <si>
    <t>-</t>
  </si>
  <si>
    <t>Delivery Fees</t>
  </si>
  <si>
    <t>%</t>
  </si>
  <si>
    <t>Eat In</t>
  </si>
  <si>
    <t>Profit Margin</t>
  </si>
  <si>
    <t>Net Profit</t>
  </si>
  <si>
    <t>Delivered</t>
  </si>
  <si>
    <t>Orange cells - select the product name from the drop down</t>
  </si>
  <si>
    <t>Utilities (Gas/Water/Electricity)</t>
  </si>
  <si>
    <t>Red cells - type in the details</t>
  </si>
  <si>
    <t>STEP 1: Plot your dish ingredients in column B below, then provide the cost price per unit in column C. In column D, select the unit of measurement for weighing that ingredient.</t>
  </si>
  <si>
    <r>
      <rPr>
        <sz val="18"/>
        <rFont val="Arial"/>
        <family val="2"/>
      </rPr>
      <t>Unilever Away From Home</t>
    </r>
    <r>
      <rPr>
        <b/>
        <sz val="18"/>
        <rFont val="Arial"/>
        <family val="2"/>
      </rPr>
      <t xml:space="preserve">
</t>
    </r>
    <r>
      <rPr>
        <sz val="18"/>
        <rFont val="Arial"/>
        <family val="2"/>
      </rPr>
      <t>Dish Profitability Calculator</t>
    </r>
  </si>
  <si>
    <r>
      <rPr>
        <b/>
        <sz val="18"/>
        <color theme="1"/>
        <rFont val="Arial"/>
        <family val="2"/>
      </rPr>
      <t>Unilever Away From Home</t>
    </r>
    <r>
      <rPr>
        <sz val="18"/>
        <color theme="1"/>
        <rFont val="Arial"/>
        <family val="2"/>
      </rPr>
      <t xml:space="preserve">
Dish Profitability Calculator</t>
    </r>
  </si>
  <si>
    <t>STEP 2: Insert all the details about your dish in the fields below. Select your ingredients from the drop down menu in the orange cells (they will pull across from the informaton you've plotted in Tab 1). Type the relevant quantities of each ingredient used per dish in the red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</si>
</sst>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3" x14ac:knownFonts="1">
    <font>
      <sz val="11"/>
      <color theme="1"/>
      <name val="Calibri"/>
      <family val="2"/>
      <scheme val="minor"/>
    </font>
    <font>
      <sz val="8"/>
      <name val="Calibri"/>
      <family val="2"/>
    </font>
    <font>
      <sz val="11"/>
      <color theme="1"/>
      <name val="Calibri"/>
      <family val="2"/>
      <scheme val="minor"/>
    </font>
    <font>
      <b/>
      <sz val="11"/>
      <color theme="1"/>
      <name val="Arial"/>
      <family val="2"/>
    </font>
    <font>
      <sz val="11"/>
      <color theme="1"/>
      <name val="Arial"/>
      <family val="2"/>
    </font>
    <font>
      <sz val="11"/>
      <color theme="0"/>
      <name val="Arial"/>
      <family val="2"/>
    </font>
    <font>
      <sz val="11"/>
      <name val="Arial"/>
      <family val="2"/>
    </font>
    <font>
      <b/>
      <sz val="18"/>
      <name val="Arial"/>
      <family val="2"/>
    </font>
    <font>
      <sz val="18"/>
      <name val="Arial"/>
      <family val="2"/>
    </font>
    <font>
      <b/>
      <sz val="11"/>
      <name val="Arial"/>
      <family val="2"/>
    </font>
    <font>
      <b/>
      <sz val="18"/>
      <color theme="0"/>
      <name val="Arial"/>
      <family val="2"/>
    </font>
    <font>
      <sz val="18"/>
      <color theme="1"/>
      <name val="Arial"/>
      <family val="2"/>
    </font>
    <font>
      <b/>
      <sz val="18"/>
      <color theme="1"/>
      <name val="Arial"/>
      <family val="2"/>
    </font>
  </fonts>
  <fills count="6">
    <fill>
      <patternFill patternType="none"/>
    </fill>
    <fill>
      <patternFill patternType="gray125"/>
    </fill>
    <fill>
      <patternFill patternType="solid">
        <fgColor theme="0"/>
        <bgColor indexed="64"/>
      </patternFill>
    </fill>
    <fill>
      <patternFill patternType="solid">
        <fgColor rgb="FFF57127"/>
        <bgColor indexed="64"/>
      </patternFill>
    </fill>
    <fill>
      <patternFill patternType="solid">
        <fgColor rgb="FFFF00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61">
    <xf numFmtId="0" fontId="0" fillId="0" borderId="0" xfId="0"/>
    <xf numFmtId="0" fontId="3" fillId="0" borderId="3"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2" xfId="0" applyFont="1" applyBorder="1"/>
    <xf numFmtId="164" fontId="4" fillId="0" borderId="1" xfId="0" applyNumberFormat="1" applyFont="1" applyBorder="1"/>
    <xf numFmtId="0" fontId="4" fillId="0" borderId="6" xfId="0" applyFont="1" applyBorder="1" applyAlignment="1">
      <alignment horizontal="center" vertical="center"/>
    </xf>
    <xf numFmtId="0" fontId="5" fillId="2" borderId="0" xfId="0" applyFont="1" applyFill="1"/>
    <xf numFmtId="0" fontId="4" fillId="0" borderId="0" xfId="0" applyFont="1"/>
    <xf numFmtId="0" fontId="6" fillId="0" borderId="0" xfId="0" applyFont="1"/>
    <xf numFmtId="0" fontId="7" fillId="0" borderId="0" xfId="0" applyFont="1" applyAlignment="1">
      <alignment horizontal="center" vertical="center" wrapText="1"/>
    </xf>
    <xf numFmtId="0" fontId="9" fillId="0" borderId="1" xfId="0" applyFont="1" applyBorder="1"/>
    <xf numFmtId="0" fontId="9" fillId="0" borderId="1" xfId="0" applyFont="1" applyBorder="1" applyAlignment="1">
      <alignment horizontal="center" vertical="center"/>
    </xf>
    <xf numFmtId="0" fontId="5" fillId="3" borderId="1" xfId="0" applyFont="1" applyFill="1" applyBorder="1"/>
    <xf numFmtId="0" fontId="4" fillId="0" borderId="1" xfId="0" applyFont="1" applyBorder="1" applyAlignment="1">
      <alignment horizontal="center" vertical="center"/>
    </xf>
    <xf numFmtId="0" fontId="6" fillId="4" borderId="1" xfId="0" applyFont="1" applyFill="1" applyBorder="1" applyAlignment="1">
      <alignment horizontal="center" vertical="center"/>
    </xf>
    <xf numFmtId="164" fontId="9" fillId="0" borderId="1" xfId="0" applyNumberFormat="1" applyFont="1" applyBorder="1"/>
    <xf numFmtId="0" fontId="6" fillId="0" borderId="1" xfId="0" applyFont="1" applyBorder="1" applyAlignment="1">
      <alignment horizontal="center" vertical="center"/>
    </xf>
    <xf numFmtId="164" fontId="6" fillId="4" borderId="1" xfId="1" applyFont="1" applyFill="1" applyBorder="1" applyAlignment="1">
      <alignment horizontal="center" vertical="center"/>
    </xf>
    <xf numFmtId="0" fontId="6" fillId="0" borderId="1" xfId="0" applyFont="1" applyBorder="1" applyAlignment="1">
      <alignment horizontal="center" vertical="center" wrapText="1"/>
    </xf>
    <xf numFmtId="9" fontId="6" fillId="4" borderId="1" xfId="2" applyFont="1" applyFill="1" applyBorder="1" applyAlignment="1">
      <alignment horizontal="center" vertical="center"/>
    </xf>
    <xf numFmtId="164" fontId="6" fillId="0" borderId="1" xfId="2" applyNumberFormat="1" applyFont="1" applyFill="1" applyBorder="1" applyAlignment="1">
      <alignment horizontal="center" vertical="center"/>
    </xf>
    <xf numFmtId="164" fontId="9" fillId="0" borderId="1" xfId="0" applyNumberFormat="1" applyFont="1" applyBorder="1" applyAlignment="1">
      <alignment horizontal="center" vertical="center"/>
    </xf>
    <xf numFmtId="14" fontId="6" fillId="0" borderId="0" xfId="0" applyNumberFormat="1" applyFont="1"/>
    <xf numFmtId="164" fontId="6" fillId="0" borderId="1" xfId="0" applyNumberFormat="1" applyFont="1" applyBorder="1"/>
    <xf numFmtId="9" fontId="6" fillId="5" borderId="1" xfId="2" applyFont="1" applyFill="1" applyBorder="1"/>
    <xf numFmtId="164" fontId="6" fillId="0" borderId="0" xfId="0" applyNumberFormat="1" applyFont="1"/>
    <xf numFmtId="164" fontId="6" fillId="5" borderId="1" xfId="0" applyNumberFormat="1" applyFont="1" applyFill="1" applyBorder="1"/>
    <xf numFmtId="164" fontId="4" fillId="0" borderId="0" xfId="0" applyNumberFormat="1" applyFont="1"/>
    <xf numFmtId="0" fontId="4" fillId="0" borderId="0" xfId="0" applyFont="1" applyAlignment="1">
      <alignment horizontal="center" vertical="center"/>
    </xf>
    <xf numFmtId="0" fontId="9" fillId="0" borderId="0" xfId="0" applyFont="1" applyAlignment="1">
      <alignment horizontal="left" vertical="center" wrapText="1"/>
    </xf>
    <xf numFmtId="0" fontId="7" fillId="0" borderId="0" xfId="0" applyFont="1" applyAlignment="1">
      <alignment vertical="center" wrapText="1"/>
    </xf>
    <xf numFmtId="164" fontId="11" fillId="0" borderId="0" xfId="0" applyNumberFormat="1" applyFont="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9" fillId="4" borderId="1" xfId="0" applyFont="1" applyFill="1" applyBorder="1" applyAlignment="1">
      <alignment horizont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164" fontId="6" fillId="4" borderId="1" xfId="1" applyFont="1" applyFill="1" applyBorder="1" applyAlignment="1">
      <alignment horizontal="center"/>
    </xf>
    <xf numFmtId="0" fontId="9" fillId="0" borderId="0" xfId="0" applyFont="1" applyAlignment="1">
      <alignment horizontal="left" vertical="center" wrapText="1"/>
    </xf>
  </cellXfs>
  <cellStyles count="3">
    <cellStyle name="Currency" xfId="1" builtinId="4"/>
    <cellStyle name="Normal" xfId="0" builtinId="0"/>
    <cellStyle name="Per cent" xfId="2" builtinId="5"/>
  </cellStyles>
  <dxfs count="10">
    <dxf>
      <fill>
        <patternFill>
          <bgColor rgb="FFFF0000"/>
        </patternFill>
      </fill>
    </dxf>
    <dxf>
      <fill>
        <patternFill>
          <bgColor rgb="FFFF0000"/>
        </patternFill>
      </fill>
    </dxf>
    <dxf>
      <font>
        <strike val="0"/>
        <outline val="0"/>
        <shadow val="0"/>
        <u val="none"/>
        <vertAlign val="baseline"/>
        <sz val="11"/>
        <name val="Arial"/>
        <family val="2"/>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164" formatCode="_-&quot;£&quot;* #,##0.00_-;\-&quot;£&quot;* #,##0.00_-;_-&quot;£&quot;*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dxf>
    <dxf>
      <border outline="0">
        <bottom style="thin">
          <color indexed="64"/>
        </bottom>
      </border>
    </dxf>
    <dxf>
      <font>
        <strike val="0"/>
        <outline val="0"/>
        <shadow val="0"/>
        <u val="none"/>
        <vertAlign val="baseline"/>
        <sz val="11"/>
        <name val="Arial"/>
        <family val="2"/>
        <scheme val="none"/>
      </font>
    </dxf>
  </dxfs>
  <tableStyles count="0" defaultTableStyle="TableStyleMedium2" defaultPivotStyle="PivotStyleLight16"/>
  <colors>
    <mruColors>
      <color rgb="FFF571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152400</xdr:rowOff>
    </xdr:from>
    <xdr:to>
      <xdr:col>1</xdr:col>
      <xdr:colOff>1997646</xdr:colOff>
      <xdr:row>2</xdr:row>
      <xdr:rowOff>25400</xdr:rowOff>
    </xdr:to>
    <xdr:pic>
      <xdr:nvPicPr>
        <xdr:cNvPr id="2" name="Picture 1">
          <a:extLst>
            <a:ext uri="{FF2B5EF4-FFF2-40B4-BE49-F238E27FC236}">
              <a16:creationId xmlns:a16="http://schemas.microsoft.com/office/drawing/2014/main" id="{BADB6B19-EB55-A948-BCC3-506D011BF9A9}"/>
            </a:ext>
          </a:extLst>
        </xdr:cNvPr>
        <xdr:cNvPicPr>
          <a:picLocks noChangeAspect="1"/>
        </xdr:cNvPicPr>
      </xdr:nvPicPr>
      <xdr:blipFill>
        <a:blip xmlns:r="http://schemas.openxmlformats.org/officeDocument/2006/relationships" r:embed="rId1"/>
        <a:stretch>
          <a:fillRect/>
        </a:stretch>
      </xdr:blipFill>
      <xdr:spPr>
        <a:xfrm>
          <a:off x="469900" y="152400"/>
          <a:ext cx="2023046" cy="1130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292101</xdr:colOff>
      <xdr:row>0</xdr:row>
      <xdr:rowOff>165100</xdr:rowOff>
    </xdr:from>
    <xdr:to>
      <xdr:col>2</xdr:col>
      <xdr:colOff>638747</xdr:colOff>
      <xdr:row>2</xdr:row>
      <xdr:rowOff>38100</xdr:rowOff>
    </xdr:to>
    <xdr:pic>
      <xdr:nvPicPr>
        <xdr:cNvPr id="3" name="Picture 2">
          <a:extLst>
            <a:ext uri="{FF2B5EF4-FFF2-40B4-BE49-F238E27FC236}">
              <a16:creationId xmlns:a16="http://schemas.microsoft.com/office/drawing/2014/main" id="{C9016834-AB68-D944-86C3-004B12EC5E0F}"/>
            </a:ext>
          </a:extLst>
        </xdr:cNvPr>
        <xdr:cNvPicPr>
          <a:picLocks noChangeAspect="1"/>
        </xdr:cNvPicPr>
      </xdr:nvPicPr>
      <xdr:blipFill>
        <a:blip xmlns:r="http://schemas.openxmlformats.org/officeDocument/2006/relationships" r:embed="rId1"/>
        <a:stretch>
          <a:fillRect/>
        </a:stretch>
      </xdr:blipFill>
      <xdr:spPr>
        <a:xfrm>
          <a:off x="292101" y="165100"/>
          <a:ext cx="2023046" cy="1130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D65541" totalsRowShown="0" headerRowDxfId="9" dataDxfId="7" headerRowBorderDxfId="8" tableBorderDxfId="6" totalsRowBorderDxfId="5">
  <tableColumns count="3">
    <tableColumn id="1" xr3:uid="{00000000-0010-0000-0000-000001000000}" name="Product Name" dataDxfId="4"/>
    <tableColumn id="2" xr3:uid="{00000000-0010-0000-0000-000002000000}" name="£ Cost (per 1 unit)" dataDxfId="3"/>
    <tableColumn id="3" xr3:uid="{00000000-0010-0000-0000-000003000000}" name="Unit of Measurements (Lb/Pt OR Kg/Lt)" dataDxfId="2"/>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E12"/>
  <sheetViews>
    <sheetView showGridLines="0" tabSelected="1" workbookViewId="0">
      <selection activeCell="B3" sqref="B3:D3"/>
    </sheetView>
  </sheetViews>
  <sheetFormatPr baseColWidth="10" defaultColWidth="21.1640625" defaultRowHeight="14" x14ac:dyDescent="0.15"/>
  <cols>
    <col min="1" max="1" width="6.5" style="9" customWidth="1"/>
    <col min="2" max="2" width="27.6640625" style="5" customWidth="1"/>
    <col min="3" max="3" width="21.1640625" style="6"/>
    <col min="4" max="4" width="21.1640625" style="7"/>
    <col min="5" max="16384" width="21.1640625" style="9"/>
  </cols>
  <sheetData>
    <row r="1" spans="2:5" x14ac:dyDescent="0.15">
      <c r="B1" s="9"/>
      <c r="C1" s="29"/>
      <c r="D1" s="30"/>
    </row>
    <row r="2" spans="2:5" ht="85" customHeight="1" x14ac:dyDescent="0.15">
      <c r="B2" s="9"/>
      <c r="C2" s="33" t="s">
        <v>38</v>
      </c>
      <c r="D2" s="33"/>
    </row>
    <row r="3" spans="2:5" ht="43" customHeight="1" x14ac:dyDescent="0.15">
      <c r="B3" s="34" t="s">
        <v>36</v>
      </c>
      <c r="C3" s="34"/>
      <c r="D3" s="34"/>
    </row>
    <row r="4" spans="2:5" x14ac:dyDescent="0.15">
      <c r="B4" s="9"/>
      <c r="C4" s="29"/>
      <c r="D4" s="30"/>
    </row>
    <row r="5" spans="2:5" x14ac:dyDescent="0.15">
      <c r="B5" s="9"/>
      <c r="C5" s="29"/>
      <c r="D5" s="30"/>
    </row>
    <row r="6" spans="2:5" s="4" customFormat="1" ht="30" customHeight="1" x14ac:dyDescent="0.2">
      <c r="B6" s="1" t="s">
        <v>0</v>
      </c>
      <c r="C6" s="2" t="s">
        <v>1</v>
      </c>
      <c r="D6" s="3" t="s">
        <v>2</v>
      </c>
    </row>
    <row r="7" spans="2:5" x14ac:dyDescent="0.15">
      <c r="B7" s="5" t="s">
        <v>3</v>
      </c>
      <c r="C7" s="6">
        <v>0.2</v>
      </c>
      <c r="D7" s="7" t="s">
        <v>4</v>
      </c>
      <c r="E7" s="8" t="s">
        <v>5</v>
      </c>
    </row>
    <row r="8" spans="2:5" x14ac:dyDescent="0.15">
      <c r="B8" s="5" t="s">
        <v>6</v>
      </c>
      <c r="C8" s="6">
        <v>2</v>
      </c>
      <c r="D8" s="7" t="s">
        <v>4</v>
      </c>
      <c r="E8" s="8" t="s">
        <v>4</v>
      </c>
    </row>
    <row r="9" spans="2:5" x14ac:dyDescent="0.15">
      <c r="B9" s="5" t="s">
        <v>7</v>
      </c>
      <c r="C9" s="6">
        <v>0.2</v>
      </c>
      <c r="D9" s="7" t="s">
        <v>5</v>
      </c>
    </row>
    <row r="10" spans="2:5" x14ac:dyDescent="0.15">
      <c r="B10" s="5" t="s">
        <v>8</v>
      </c>
      <c r="C10" s="6">
        <v>0.6</v>
      </c>
      <c r="D10" s="7" t="s">
        <v>5</v>
      </c>
    </row>
    <row r="11" spans="2:5" x14ac:dyDescent="0.15">
      <c r="B11" s="5" t="s">
        <v>9</v>
      </c>
      <c r="C11" s="6">
        <v>1</v>
      </c>
      <c r="D11" s="7" t="s">
        <v>4</v>
      </c>
    </row>
    <row r="12" spans="2:5" x14ac:dyDescent="0.15">
      <c r="B12" s="5" t="s">
        <v>10</v>
      </c>
      <c r="C12" s="6">
        <v>1</v>
      </c>
      <c r="D12" s="7" t="s">
        <v>5</v>
      </c>
    </row>
  </sheetData>
  <mergeCells count="2">
    <mergeCell ref="C2:D2"/>
    <mergeCell ref="B3:D3"/>
  </mergeCells>
  <phoneticPr fontId="1" type="noConversion"/>
  <dataValidations count="1">
    <dataValidation type="list" allowBlank="1" showInputMessage="1" showErrorMessage="1" errorTitle="Invalid Measurement" error="Invalid Measurement" sqref="D7:D65541" xr:uid="{00000000-0002-0000-0000-000000000000}">
      <formula1>$E$7:$E$8</formula1>
    </dataValidation>
  </dataValidations>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L53"/>
  <sheetViews>
    <sheetView showGridLines="0" workbookViewId="0">
      <selection activeCell="B3" sqref="B3:H3"/>
    </sheetView>
  </sheetViews>
  <sheetFormatPr baseColWidth="10" defaultColWidth="8.5" defaultRowHeight="14" x14ac:dyDescent="0.15"/>
  <cols>
    <col min="1" max="1" width="4.33203125" style="10" customWidth="1"/>
    <col min="2" max="2" width="17.6640625" style="10" customWidth="1"/>
    <col min="3" max="3" width="11.33203125" style="10" customWidth="1"/>
    <col min="4" max="4" width="5.83203125" style="10" customWidth="1"/>
    <col min="5" max="5" width="11.83203125" style="10" customWidth="1"/>
    <col min="6" max="16384" width="8.5" style="10"/>
  </cols>
  <sheetData>
    <row r="2" spans="2:12" ht="85" customHeight="1" x14ac:dyDescent="0.15">
      <c r="B2" s="35" t="s">
        <v>37</v>
      </c>
      <c r="C2" s="35"/>
      <c r="D2" s="35"/>
      <c r="E2" s="35"/>
      <c r="F2" s="35"/>
      <c r="G2" s="35"/>
      <c r="H2" s="35"/>
      <c r="I2" s="35"/>
      <c r="J2" s="35"/>
      <c r="K2" s="35"/>
      <c r="L2" s="32"/>
    </row>
    <row r="3" spans="2:12" ht="55" customHeight="1" x14ac:dyDescent="0.15">
      <c r="B3" s="60" t="s">
        <v>39</v>
      </c>
      <c r="C3" s="60"/>
      <c r="D3" s="60"/>
      <c r="E3" s="60"/>
      <c r="F3" s="60"/>
      <c r="G3" s="60"/>
      <c r="H3" s="60"/>
      <c r="I3" s="11"/>
      <c r="J3" s="11"/>
      <c r="K3" s="11"/>
      <c r="L3" s="11"/>
    </row>
    <row r="4" spans="2:12" ht="15" customHeight="1" x14ac:dyDescent="0.15">
      <c r="B4" s="31"/>
      <c r="C4" s="31"/>
      <c r="D4" s="31"/>
      <c r="E4" s="31"/>
      <c r="F4" s="31"/>
      <c r="G4" s="31"/>
      <c r="H4" s="31"/>
      <c r="I4" s="11"/>
      <c r="J4" s="11"/>
      <c r="K4" s="11"/>
      <c r="L4" s="11"/>
    </row>
    <row r="6" spans="2:12" x14ac:dyDescent="0.15">
      <c r="B6" s="12" t="s">
        <v>11</v>
      </c>
      <c r="C6" s="54" t="s">
        <v>12</v>
      </c>
      <c r="D6" s="54"/>
      <c r="E6" s="54"/>
    </row>
    <row r="7" spans="2:12" x14ac:dyDescent="0.15">
      <c r="B7" s="12" t="s">
        <v>13</v>
      </c>
      <c r="C7" s="59">
        <v>8</v>
      </c>
      <c r="D7" s="59"/>
      <c r="E7" s="59"/>
      <c r="G7" s="9"/>
    </row>
    <row r="10" spans="2:12" x14ac:dyDescent="0.15">
      <c r="B10" s="55" t="s">
        <v>14</v>
      </c>
      <c r="C10" s="55"/>
      <c r="D10" s="55"/>
      <c r="E10" s="55"/>
    </row>
    <row r="11" spans="2:12" x14ac:dyDescent="0.15">
      <c r="B11" s="13" t="s">
        <v>0</v>
      </c>
      <c r="C11" s="13" t="s">
        <v>15</v>
      </c>
      <c r="D11" s="13" t="s">
        <v>16</v>
      </c>
      <c r="E11" s="13" t="s">
        <v>17</v>
      </c>
    </row>
    <row r="12" spans="2:12" x14ac:dyDescent="0.15">
      <c r="B12" s="14" t="s">
        <v>6</v>
      </c>
      <c r="C12" s="15" t="str">
        <f>_xlfn.IFNA(VLOOKUP(B12,'STEP 1 - Ingredients List'!B7:D65541,3,FALSE),"")</f>
        <v>Kg/Lt</v>
      </c>
      <c r="D12" s="16">
        <v>1</v>
      </c>
      <c r="E12" s="6">
        <f>_xlfn.IFNA(VALUE(VLOOKUP(B12,'STEP 1 - Ingredients List'!B7:D65541,2,FALSE)*D12),"")</f>
        <v>2</v>
      </c>
    </row>
    <row r="13" spans="2:12" x14ac:dyDescent="0.15">
      <c r="B13" s="14" t="s">
        <v>8</v>
      </c>
      <c r="C13" s="15" t="str">
        <f>_xlfn.IFNA(VLOOKUP(B13,'STEP 1 - Ingredients List'!B7:D65541,3,FALSE),"")</f>
        <v>Lb/Pt</v>
      </c>
      <c r="D13" s="16">
        <v>2</v>
      </c>
      <c r="E13" s="6">
        <f>_xlfn.IFNA(VALUE(VLOOKUP(B13,'STEP 1 - Ingredients List'!B7:D65541,2,FALSE)*D13),"")</f>
        <v>1.2</v>
      </c>
    </row>
    <row r="14" spans="2:12" ht="15" thickBot="1" x14ac:dyDescent="0.2">
      <c r="B14" s="14"/>
      <c r="C14" s="15" t="str">
        <f>_xlfn.IFNA(VLOOKUP(B14,'STEP 1 - Ingredients List'!B7:D65541,3,FALSE),"")</f>
        <v/>
      </c>
      <c r="D14" s="16"/>
      <c r="E14" s="6" t="str">
        <f>_xlfn.IFNA(VALUE(VLOOKUP(B14,'STEP 1 - Ingredients List'!B7:D65541,2,FALSE)*D14),"")</f>
        <v/>
      </c>
    </row>
    <row r="15" spans="2:12" x14ac:dyDescent="0.15">
      <c r="B15" s="14"/>
      <c r="C15" s="15" t="str">
        <f>_xlfn.IFNA(VLOOKUP(B15,'STEP 1 - Ingredients List'!B7:D65541,3,FALSE),"")</f>
        <v/>
      </c>
      <c r="D15" s="16"/>
      <c r="E15" s="6" t="str">
        <f>_xlfn.IFNA(VALUE(VLOOKUP(B15,'STEP 1 - Ingredients List'!B7:D65541,2,FALSE)*D15),"")</f>
        <v/>
      </c>
      <c r="G15" s="45" t="s">
        <v>33</v>
      </c>
      <c r="H15" s="46"/>
      <c r="I15" s="46"/>
      <c r="J15" s="46"/>
      <c r="K15" s="46"/>
      <c r="L15" s="47"/>
    </row>
    <row r="16" spans="2:12" x14ac:dyDescent="0.15">
      <c r="B16" s="14"/>
      <c r="C16" s="15" t="str">
        <f>_xlfn.IFNA(VLOOKUP(B16,'STEP 1 - Ingredients List'!B7:D65541,3,FALSE),"")</f>
        <v/>
      </c>
      <c r="D16" s="16"/>
      <c r="E16" s="6" t="str">
        <f>_xlfn.IFNA(VALUE(VLOOKUP(B16,'STEP 1 - Ingredients List'!B7:D65541,2,FALSE)*D16),"")</f>
        <v/>
      </c>
      <c r="G16" s="48"/>
      <c r="H16" s="49"/>
      <c r="I16" s="49"/>
      <c r="J16" s="49"/>
      <c r="K16" s="49"/>
      <c r="L16" s="50"/>
    </row>
    <row r="17" spans="2:12" x14ac:dyDescent="0.15">
      <c r="B17" s="14"/>
      <c r="C17" s="15" t="str">
        <f>_xlfn.IFNA(VLOOKUP(B17,'STEP 1 - Ingredients List'!B7:D65541,3,FALSE),"")</f>
        <v/>
      </c>
      <c r="D17" s="16"/>
      <c r="E17" s="6" t="str">
        <f>_xlfn.IFNA(VALUE(VLOOKUP(B17,'STEP 1 - Ingredients List'!B7:D65541,2,FALSE)*D17),"")</f>
        <v/>
      </c>
      <c r="G17" s="48"/>
      <c r="H17" s="49"/>
      <c r="I17" s="49"/>
      <c r="J17" s="49"/>
      <c r="K17" s="49"/>
      <c r="L17" s="50"/>
    </row>
    <row r="18" spans="2:12" x14ac:dyDescent="0.15">
      <c r="B18" s="14"/>
      <c r="C18" s="15" t="str">
        <f>_xlfn.IFNA(VLOOKUP(B18,'STEP 1 - Ingredients List'!B7:D65541,3,FALSE),"")</f>
        <v/>
      </c>
      <c r="D18" s="16"/>
      <c r="E18" s="6" t="str">
        <f>_xlfn.IFNA(VALUE(VLOOKUP(B18,'STEP 1 - Ingredients List'!B7:D65541,2,FALSE)*D18),"")</f>
        <v/>
      </c>
      <c r="G18" s="48"/>
      <c r="H18" s="49"/>
      <c r="I18" s="49"/>
      <c r="J18" s="49"/>
      <c r="K18" s="49"/>
      <c r="L18" s="50"/>
    </row>
    <row r="19" spans="2:12" ht="15" thickBot="1" x14ac:dyDescent="0.2">
      <c r="B19" s="14"/>
      <c r="C19" s="15" t="str">
        <f>_xlfn.IFNA(VLOOKUP(B19,'STEP 1 - Ingredients List'!B7:D65541,3,FALSE),"")</f>
        <v/>
      </c>
      <c r="D19" s="16"/>
      <c r="E19" s="6" t="str">
        <f>_xlfn.IFNA(VALUE(VLOOKUP(B19,'STEP 1 - Ingredients List'!B7:D65541,2,FALSE)*D19),"")</f>
        <v/>
      </c>
      <c r="G19" s="51"/>
      <c r="H19" s="52"/>
      <c r="I19" s="52"/>
      <c r="J19" s="52"/>
      <c r="K19" s="52"/>
      <c r="L19" s="53"/>
    </row>
    <row r="20" spans="2:12" x14ac:dyDescent="0.15">
      <c r="B20" s="14"/>
      <c r="C20" s="15" t="str">
        <f>_xlfn.IFNA(VLOOKUP(B20,'STEP 1 - Ingredients List'!B7:D65541,3,FALSE),"")</f>
        <v/>
      </c>
      <c r="D20" s="16"/>
      <c r="E20" s="6" t="str">
        <f>_xlfn.IFNA(VALUE(VLOOKUP(B20,'STEP 1 - Ingredients List'!B7:D65541,2,FALSE)*D20),"")</f>
        <v/>
      </c>
    </row>
    <row r="21" spans="2:12" x14ac:dyDescent="0.15">
      <c r="B21" s="14"/>
      <c r="C21" s="15" t="str">
        <f>_xlfn.IFNA(VLOOKUP(B21,'STEP 1 - Ingredients List'!B7:D65541,3,FALSE),"")</f>
        <v/>
      </c>
      <c r="D21" s="16"/>
      <c r="E21" s="6" t="str">
        <f>_xlfn.IFNA(VALUE(VLOOKUP(B21,'STEP 1 - Ingredients List'!B7:D65541,2,FALSE)*D21),"")</f>
        <v/>
      </c>
    </row>
    <row r="22" spans="2:12" ht="15" thickBot="1" x14ac:dyDescent="0.2">
      <c r="B22" s="12" t="s">
        <v>18</v>
      </c>
      <c r="C22" s="12"/>
      <c r="D22" s="12"/>
      <c r="E22" s="17">
        <f>SUM(E12:E21)</f>
        <v>3.2</v>
      </c>
    </row>
    <row r="23" spans="2:12" x14ac:dyDescent="0.15">
      <c r="G23" s="36" t="s">
        <v>35</v>
      </c>
      <c r="H23" s="37"/>
      <c r="I23" s="37"/>
      <c r="J23" s="37"/>
      <c r="K23" s="37"/>
      <c r="L23" s="38"/>
    </row>
    <row r="24" spans="2:12" x14ac:dyDescent="0.15">
      <c r="G24" s="39"/>
      <c r="H24" s="40"/>
      <c r="I24" s="40"/>
      <c r="J24" s="40"/>
      <c r="K24" s="40"/>
      <c r="L24" s="41"/>
    </row>
    <row r="25" spans="2:12" x14ac:dyDescent="0.15">
      <c r="B25" s="56" t="s">
        <v>19</v>
      </c>
      <c r="C25" s="57"/>
      <c r="D25" s="57"/>
      <c r="E25" s="58"/>
      <c r="G25" s="39"/>
      <c r="H25" s="40"/>
      <c r="I25" s="40"/>
      <c r="J25" s="40"/>
      <c r="K25" s="40"/>
      <c r="L25" s="41"/>
    </row>
    <row r="26" spans="2:12" x14ac:dyDescent="0.15">
      <c r="B26" s="13" t="s">
        <v>0</v>
      </c>
      <c r="C26" s="13" t="s">
        <v>15</v>
      </c>
      <c r="D26" s="13" t="s">
        <v>16</v>
      </c>
      <c r="E26" s="13" t="s">
        <v>17</v>
      </c>
      <c r="G26" s="39"/>
      <c r="H26" s="40"/>
      <c r="I26" s="40"/>
      <c r="J26" s="40"/>
      <c r="K26" s="40"/>
      <c r="L26" s="41"/>
    </row>
    <row r="27" spans="2:12" ht="15" thickBot="1" x14ac:dyDescent="0.2">
      <c r="B27" s="14" t="s">
        <v>8</v>
      </c>
      <c r="C27" s="15" t="str">
        <f>_xlfn.IFNA(VLOOKUP(B27,'STEP 1 - Ingredients List'!B7:D65541,3,FALSE),"")</f>
        <v>Lb/Pt</v>
      </c>
      <c r="D27" s="16">
        <v>0.25</v>
      </c>
      <c r="E27" s="6">
        <f>_xlfn.IFNA(VALUE(VLOOKUP(B27,'STEP 1 - Ingredients List'!B7:D65541,2,FALSE)*D27),"")</f>
        <v>0.15</v>
      </c>
      <c r="G27" s="42"/>
      <c r="H27" s="43"/>
      <c r="I27" s="43"/>
      <c r="J27" s="43"/>
      <c r="K27" s="43"/>
      <c r="L27" s="44"/>
    </row>
    <row r="28" spans="2:12" x14ac:dyDescent="0.15">
      <c r="B28" s="14" t="s">
        <v>7</v>
      </c>
      <c r="C28" s="15" t="str">
        <f>_xlfn.IFNA(VLOOKUP(B28,'STEP 1 - Ingredients List'!B7:D65541,3,FALSE),"")</f>
        <v>Lb/Pt</v>
      </c>
      <c r="D28" s="16">
        <v>0.1</v>
      </c>
      <c r="E28" s="6">
        <f>_xlfn.IFNA(VALUE(VLOOKUP(B28,'STEP 1 - Ingredients List'!B7:D65541,2,FALSE)*D28),"")</f>
        <v>2.0000000000000004E-2</v>
      </c>
    </row>
    <row r="29" spans="2:12" x14ac:dyDescent="0.15">
      <c r="B29" s="14" t="s">
        <v>9</v>
      </c>
      <c r="C29" s="15" t="str">
        <f>_xlfn.IFNA(VLOOKUP(B29,'STEP 1 - Ingredients List'!B7:D65541,3,FALSE),"")</f>
        <v>Kg/Lt</v>
      </c>
      <c r="D29" s="16">
        <v>0.1</v>
      </c>
      <c r="E29" s="6">
        <f>_xlfn.IFNA(VALUE(VLOOKUP(B29,'STEP 1 - Ingredients List'!B7:D65541,2,FALSE)*D29),"")</f>
        <v>0.1</v>
      </c>
    </row>
    <row r="30" spans="2:12" x14ac:dyDescent="0.15">
      <c r="B30" s="14"/>
      <c r="C30" s="15" t="str">
        <f>_xlfn.IFNA(VLOOKUP(B30,'STEP 1 - Ingredients List'!B7:D65541,3,FALSE),"")</f>
        <v/>
      </c>
      <c r="D30" s="16"/>
      <c r="E30" s="6" t="str">
        <f>_xlfn.IFNA(VALUE(VLOOKUP(B30,'STEP 1 - Ingredients List'!B7:D65541,2,FALSE)*D30),"")</f>
        <v/>
      </c>
    </row>
    <row r="31" spans="2:12" x14ac:dyDescent="0.15">
      <c r="B31" s="14"/>
      <c r="C31" s="15" t="str">
        <f>_xlfn.IFNA(VLOOKUP(B31,'STEP 1 - Ingredients List'!B7:D65541,3,FALSE),"")</f>
        <v/>
      </c>
      <c r="D31" s="16"/>
      <c r="E31" s="6" t="str">
        <f>_xlfn.IFNA(VALUE(VLOOKUP(B31,'STEP 1 - Ingredients List'!B7:D65541,2,FALSE)*D31),"")</f>
        <v/>
      </c>
    </row>
    <row r="32" spans="2:12" x14ac:dyDescent="0.15">
      <c r="B32" s="14"/>
      <c r="C32" s="15" t="str">
        <f>_xlfn.IFNA(VLOOKUP(B32,'STEP 1 - Ingredients List'!B7:D65541,3,FALSE),"")</f>
        <v/>
      </c>
      <c r="D32" s="16"/>
      <c r="E32" s="6" t="str">
        <f>_xlfn.IFNA(VALUE(VLOOKUP(B32,'STEP 1 - Ingredients List'!B7:D65541,2,FALSE)*D32),"")</f>
        <v/>
      </c>
    </row>
    <row r="33" spans="2:8" x14ac:dyDescent="0.15">
      <c r="B33" s="14"/>
      <c r="C33" s="15" t="str">
        <f>_xlfn.IFNA(VLOOKUP(B33,'STEP 1 - Ingredients List'!B7:D65541,3,FALSE),"")</f>
        <v/>
      </c>
      <c r="D33" s="16"/>
      <c r="E33" s="6" t="str">
        <f>_xlfn.IFNA(VALUE(VLOOKUP(B33,'STEP 1 - Ingredients List'!B7:D65541,2,FALSE)*D33),"")</f>
        <v/>
      </c>
    </row>
    <row r="34" spans="2:8" x14ac:dyDescent="0.15">
      <c r="B34" s="14"/>
      <c r="C34" s="15" t="str">
        <f>_xlfn.IFNA(VLOOKUP(B34,'STEP 1 - Ingredients List'!B7:D65541,3,FALSE),"")</f>
        <v/>
      </c>
      <c r="D34" s="16"/>
      <c r="E34" s="6" t="str">
        <f>_xlfn.IFNA(VALUE(VLOOKUP(B34,'STEP 1 - Ingredients List'!B7:D65541,2,FALSE)*D34),"")</f>
        <v/>
      </c>
    </row>
    <row r="35" spans="2:8" x14ac:dyDescent="0.15">
      <c r="B35" s="14"/>
      <c r="C35" s="15" t="str">
        <f>_xlfn.IFNA(VLOOKUP(B35,'STEP 1 - Ingredients List'!B7:D65541,3,FALSE),"")</f>
        <v/>
      </c>
      <c r="D35" s="16"/>
      <c r="E35" s="6" t="str">
        <f>_xlfn.IFNA(VALUE(VLOOKUP(B35,'STEP 1 - Ingredients List'!B7:D65541,2,FALSE)*D35),"")</f>
        <v/>
      </c>
    </row>
    <row r="36" spans="2:8" x14ac:dyDescent="0.15">
      <c r="B36" s="14"/>
      <c r="C36" s="15" t="str">
        <f>_xlfn.IFNA(VLOOKUP(B36,'STEP 1 - Ingredients List'!B7:D65541,3,FALSE),"")</f>
        <v/>
      </c>
      <c r="D36" s="16"/>
      <c r="E36" s="6" t="str">
        <f>_xlfn.IFNA(VALUE(VLOOKUP(B36,'STEP 1 - Ingredients List'!B7:D65541,2,FALSE)*D36),"")</f>
        <v/>
      </c>
    </row>
    <row r="37" spans="2:8" x14ac:dyDescent="0.15">
      <c r="B37" s="12" t="s">
        <v>18</v>
      </c>
      <c r="C37" s="12"/>
      <c r="D37" s="12"/>
      <c r="E37" s="17">
        <f>SUM(E27:E36)</f>
        <v>0.27</v>
      </c>
      <c r="H37" s="27"/>
    </row>
    <row r="38" spans="2:8" x14ac:dyDescent="0.15">
      <c r="H38" s="27"/>
    </row>
    <row r="39" spans="2:8" x14ac:dyDescent="0.15">
      <c r="H39" s="27"/>
    </row>
    <row r="40" spans="2:8" x14ac:dyDescent="0.15">
      <c r="B40" s="56" t="s">
        <v>20</v>
      </c>
      <c r="C40" s="57"/>
      <c r="D40" s="57"/>
      <c r="E40" s="58"/>
      <c r="H40" s="27"/>
    </row>
    <row r="41" spans="2:8" x14ac:dyDescent="0.15">
      <c r="B41" s="13" t="s">
        <v>21</v>
      </c>
      <c r="C41" s="13" t="s">
        <v>15</v>
      </c>
      <c r="D41" s="13" t="s">
        <v>22</v>
      </c>
      <c r="E41" s="13" t="s">
        <v>23</v>
      </c>
    </row>
    <row r="42" spans="2:8" x14ac:dyDescent="0.15">
      <c r="B42" s="18" t="s">
        <v>24</v>
      </c>
      <c r="C42" s="18" t="s">
        <v>25</v>
      </c>
      <c r="D42" s="18" t="s">
        <v>26</v>
      </c>
      <c r="E42" s="19">
        <v>2</v>
      </c>
    </row>
    <row r="43" spans="2:8" ht="45" x14ac:dyDescent="0.15">
      <c r="B43" s="20" t="s">
        <v>34</v>
      </c>
      <c r="C43" s="18" t="s">
        <v>25</v>
      </c>
      <c r="D43" s="18" t="s">
        <v>26</v>
      </c>
      <c r="E43" s="19">
        <v>0.12</v>
      </c>
    </row>
    <row r="44" spans="2:8" x14ac:dyDescent="0.15">
      <c r="B44" s="18" t="s">
        <v>27</v>
      </c>
      <c r="C44" s="18" t="s">
        <v>28</v>
      </c>
      <c r="D44" s="21">
        <v>7.0000000000000007E-2</v>
      </c>
      <c r="E44" s="22">
        <f>C7*D44</f>
        <v>0.56000000000000005</v>
      </c>
    </row>
    <row r="45" spans="2:8" x14ac:dyDescent="0.15">
      <c r="B45" s="13" t="s">
        <v>18</v>
      </c>
      <c r="C45" s="13"/>
      <c r="D45" s="13"/>
      <c r="E45" s="23">
        <f>SUM(E42:E44)</f>
        <v>2.68</v>
      </c>
    </row>
    <row r="47" spans="2:8" x14ac:dyDescent="0.15">
      <c r="E47" s="24"/>
    </row>
    <row r="48" spans="2:8" x14ac:dyDescent="0.15">
      <c r="B48" s="12" t="s">
        <v>17</v>
      </c>
      <c r="C48" s="55" t="s">
        <v>29</v>
      </c>
      <c r="E48" s="25">
        <f>E22+E37+E42+E43</f>
        <v>5.5900000000000007</v>
      </c>
    </row>
    <row r="49" spans="2:5" x14ac:dyDescent="0.15">
      <c r="B49" s="12" t="s">
        <v>30</v>
      </c>
      <c r="C49" s="55"/>
      <c r="E49" s="26">
        <f>(C7-E48)/C7</f>
        <v>0.30124999999999991</v>
      </c>
    </row>
    <row r="50" spans="2:5" x14ac:dyDescent="0.15">
      <c r="B50" s="12" t="s">
        <v>31</v>
      </c>
      <c r="C50" s="55"/>
      <c r="E50" s="28">
        <f>C7-E48</f>
        <v>2.4099999999999993</v>
      </c>
    </row>
    <row r="51" spans="2:5" x14ac:dyDescent="0.15">
      <c r="B51" s="12" t="s">
        <v>17</v>
      </c>
      <c r="C51" s="55" t="s">
        <v>32</v>
      </c>
      <c r="E51" s="25">
        <f>(E22+E37+E45)</f>
        <v>6.15</v>
      </c>
    </row>
    <row r="52" spans="2:5" x14ac:dyDescent="0.15">
      <c r="B52" s="12" t="s">
        <v>30</v>
      </c>
      <c r="C52" s="55"/>
      <c r="E52" s="26">
        <f>(C7-E51)/C7</f>
        <v>0.23124999999999996</v>
      </c>
    </row>
    <row r="53" spans="2:5" x14ac:dyDescent="0.15">
      <c r="B53" s="12" t="s">
        <v>31</v>
      </c>
      <c r="C53" s="55"/>
      <c r="E53" s="28">
        <f>C7-E51</f>
        <v>1.8499999999999996</v>
      </c>
    </row>
  </sheetData>
  <mergeCells count="11">
    <mergeCell ref="B40:E40"/>
    <mergeCell ref="C51:C53"/>
    <mergeCell ref="C48:C50"/>
    <mergeCell ref="C7:E7"/>
    <mergeCell ref="B3:H3"/>
    <mergeCell ref="B2:K2"/>
    <mergeCell ref="G23:L27"/>
    <mergeCell ref="G15:L19"/>
    <mergeCell ref="C6:E6"/>
    <mergeCell ref="B10:E10"/>
    <mergeCell ref="B25:E25"/>
  </mergeCells>
  <conditionalFormatting sqref="E49">
    <cfRule type="expression" dxfId="1" priority="1" stopIfTrue="1">
      <formula>$E$49&lt;0</formula>
    </cfRule>
  </conditionalFormatting>
  <conditionalFormatting sqref="E52">
    <cfRule type="expression" dxfId="0" priority="2" stopIfTrue="1">
      <formula>$E$52&lt;0</formula>
    </cfRule>
  </conditionalFormatting>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'STEP 1 - Ingredients List'!$B$7:$B$65541</xm:f>
          </x14:formula1>
          <xm:sqref>B12:B21 B27:B36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STEP 1 - Ingredients List</vt:lpstr>
      <vt:lpstr>STEP 2 -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Griffin</dc:creator>
  <cp:keywords/>
  <dc:description/>
  <cp:lastModifiedBy>Emma Halewood</cp:lastModifiedBy>
  <cp:revision/>
  <dcterms:created xsi:type="dcterms:W3CDTF">2023-04-14T11:08:56Z</dcterms:created>
  <dcterms:modified xsi:type="dcterms:W3CDTF">2023-06-07T12:03:04Z</dcterms:modified>
  <cp:category/>
  <cp:contentStatus/>
</cp:coreProperties>
</file>